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\Desktop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E15" i="1" l="1"/>
  <c r="E17" i="1" s="1"/>
  <c r="E19" i="1" s="1"/>
  <c r="B18" i="1"/>
  <c r="B17" i="1"/>
  <c r="B16" i="1"/>
  <c r="B11" i="1"/>
  <c r="B12" i="1" s="1"/>
</calcChain>
</file>

<file path=xl/sharedStrings.xml><?xml version="1.0" encoding="utf-8"?>
<sst xmlns="http://schemas.openxmlformats.org/spreadsheetml/2006/main" count="27" uniqueCount="27">
  <si>
    <t>Current age:</t>
  </si>
  <si>
    <t>Retirement age:</t>
  </si>
  <si>
    <t>Income Deficit @ 67  ($/yr)</t>
  </si>
  <si>
    <t>Retail Portfolio:</t>
  </si>
  <si>
    <t>Amount Principal needed</t>
  </si>
  <si>
    <t>Portfolio Net Worth</t>
  </si>
  <si>
    <t>Required Annual Growth</t>
  </si>
  <si>
    <t>Annuity</t>
  </si>
  <si>
    <t>Life time Payout</t>
  </si>
  <si>
    <t>Amount Principal Needed</t>
  </si>
  <si>
    <t xml:space="preserve"> </t>
  </si>
  <si>
    <t>Initial Amount w/guar growth 7%</t>
  </si>
  <si>
    <t>Reduction with 8% Bonus</t>
  </si>
  <si>
    <t>Tactical Investment</t>
  </si>
  <si>
    <t>Investment net of annuity</t>
  </si>
  <si>
    <t>Growth rate assumed</t>
  </si>
  <si>
    <t>Value in Retirement</t>
  </si>
  <si>
    <t>SWR of Tactical Fund Mix</t>
  </si>
  <si>
    <t>Net Additional Income</t>
  </si>
  <si>
    <t xml:space="preserve">Case Facts: </t>
  </si>
  <si>
    <t>Retail Portfolio vs Fixed Index Annuity &amp; Tactical Fund</t>
  </si>
  <si>
    <t>Safe Withdrawal Rate (SWR)</t>
  </si>
  <si>
    <r>
      <rPr>
        <b/>
        <u/>
        <sz val="16"/>
        <color theme="1"/>
        <rFont val="Arial"/>
        <family val="2"/>
      </rPr>
      <t>Note</t>
    </r>
    <r>
      <rPr>
        <b/>
        <sz val="16"/>
        <color theme="1"/>
        <rFont val="Arial"/>
        <family val="2"/>
      </rPr>
      <t>: Illustrative purposes only; assumptions may not be valid in all cases</t>
    </r>
  </si>
  <si>
    <t>For a 20% marginal tax bracket:</t>
  </si>
  <si>
    <t>2.8% equates to:</t>
  </si>
  <si>
    <t>5.5% equates to:</t>
  </si>
  <si>
    <t>If you are withdrawing taxable funds, like an IRA?401(K), use the after tax or net SWR: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</si>
</sst>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6"/>
      <color theme="1"/>
      <name val="Arial"/>
      <family val="2"/>
    </font>
    <font>
      <sz val="19"/>
      <color theme="1"/>
      <name val="Arial Black"/>
      <family val="2"/>
    </font>
    <font>
      <sz val="16"/>
      <color theme="1"/>
      <name val="Arial"/>
      <family val="2"/>
    </font>
    <font>
      <b/>
      <u val="singleAccounting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10" fontId="5" fillId="0" borderId="0" xfId="2" applyNumberFormat="1" applyFont="1"/>
    <xf numFmtId="164" fontId="5" fillId="0" borderId="0" xfId="0" applyNumberFormat="1" applyFont="1"/>
    <xf numFmtId="10" fontId="3" fillId="2" borderId="0" xfId="0" applyNumberFormat="1" applyFont="1" applyFill="1"/>
    <xf numFmtId="164" fontId="6" fillId="2" borderId="0" xfId="0" applyNumberFormat="1" applyFont="1" applyFill="1"/>
    <xf numFmtId="9" fontId="5" fillId="0" borderId="0" xfId="2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0" fontId="1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0" workbookViewId="0">
      <selection activeCell="C26" sqref="C26"/>
    </sheetView>
  </sheetViews>
  <sheetFormatPr defaultRowHeight="14.5" x14ac:dyDescent="0.35"/>
  <cols>
    <col min="1" max="1" width="33.08984375" customWidth="1"/>
    <col min="2" max="2" width="20.6328125" customWidth="1"/>
    <col min="3" max="3" width="7.81640625" customWidth="1"/>
    <col min="4" max="4" width="30.36328125" customWidth="1"/>
    <col min="5" max="5" width="18.81640625" customWidth="1"/>
  </cols>
  <sheetData>
    <row r="1" spans="1:5" ht="29.5" x14ac:dyDescent="0.85">
      <c r="A1" s="3" t="s">
        <v>20</v>
      </c>
    </row>
    <row r="3" spans="1:5" ht="20" x14ac:dyDescent="0.4">
      <c r="A3" s="2" t="s">
        <v>19</v>
      </c>
      <c r="B3" s="1"/>
      <c r="C3" s="1"/>
      <c r="D3" s="1"/>
      <c r="E3" s="1"/>
    </row>
    <row r="4" spans="1:5" ht="20" x14ac:dyDescent="0.4">
      <c r="A4" s="1" t="s">
        <v>0</v>
      </c>
      <c r="B4" s="4">
        <v>62</v>
      </c>
      <c r="C4" s="1"/>
      <c r="D4" s="1"/>
      <c r="E4" s="1"/>
    </row>
    <row r="5" spans="1:5" ht="20" x14ac:dyDescent="0.4">
      <c r="A5" s="1" t="s">
        <v>1</v>
      </c>
      <c r="B5" s="4">
        <v>67</v>
      </c>
      <c r="C5" s="1"/>
      <c r="D5" s="1"/>
      <c r="E5" s="1"/>
    </row>
    <row r="6" spans="1:5" ht="20" x14ac:dyDescent="0.4">
      <c r="A6" s="1" t="s">
        <v>2</v>
      </c>
      <c r="B6" s="5">
        <v>25000</v>
      </c>
      <c r="C6" s="1"/>
      <c r="D6" s="1"/>
      <c r="E6" s="1"/>
    </row>
    <row r="7" spans="1:5" ht="20" x14ac:dyDescent="0.4">
      <c r="A7" s="1" t="s">
        <v>5</v>
      </c>
      <c r="B7" s="5">
        <v>600000</v>
      </c>
      <c r="C7" s="1"/>
      <c r="D7" s="1"/>
      <c r="E7" s="1"/>
    </row>
    <row r="8" spans="1:5" ht="20" x14ac:dyDescent="0.4">
      <c r="A8" s="1"/>
      <c r="B8" s="4"/>
      <c r="C8" s="1"/>
      <c r="D8" s="1"/>
      <c r="E8" s="1"/>
    </row>
    <row r="9" spans="1:5" ht="20" x14ac:dyDescent="0.4">
      <c r="A9" s="2" t="s">
        <v>3</v>
      </c>
      <c r="B9" s="4"/>
      <c r="C9" s="1"/>
      <c r="D9" s="1"/>
      <c r="E9" s="1"/>
    </row>
    <row r="10" spans="1:5" ht="20" x14ac:dyDescent="0.4">
      <c r="A10" s="1" t="s">
        <v>21</v>
      </c>
      <c r="B10" s="6">
        <v>2.8000000000000001E-2</v>
      </c>
      <c r="C10" s="1"/>
      <c r="D10" s="1"/>
      <c r="E10" s="1"/>
    </row>
    <row r="11" spans="1:5" ht="20" x14ac:dyDescent="0.4">
      <c r="A11" s="1" t="s">
        <v>4</v>
      </c>
      <c r="B11" s="7">
        <f>B6/B10</f>
        <v>892857.14285714284</v>
      </c>
      <c r="C11" s="1"/>
      <c r="D11" s="1"/>
      <c r="E11" s="1"/>
    </row>
    <row r="12" spans="1:5" ht="20" x14ac:dyDescent="0.4">
      <c r="A12" s="1" t="s">
        <v>6</v>
      </c>
      <c r="B12" s="8">
        <f>RATE(5,,-B7,B11)</f>
        <v>8.2744896555654479E-2</v>
      </c>
      <c r="C12" s="1"/>
      <c r="D12" s="1"/>
      <c r="E12" s="1"/>
    </row>
    <row r="13" spans="1:5" ht="20" x14ac:dyDescent="0.4">
      <c r="A13" s="1"/>
      <c r="B13" s="4"/>
      <c r="C13" s="1"/>
      <c r="D13" s="1"/>
      <c r="E13" s="1"/>
    </row>
    <row r="14" spans="1:5" ht="20" x14ac:dyDescent="0.4">
      <c r="A14" s="2" t="s">
        <v>7</v>
      </c>
      <c r="B14" s="4"/>
      <c r="C14" s="1"/>
      <c r="D14" s="2" t="s">
        <v>13</v>
      </c>
      <c r="E14" s="1"/>
    </row>
    <row r="15" spans="1:5" ht="20" x14ac:dyDescent="0.4">
      <c r="A15" s="1" t="s">
        <v>8</v>
      </c>
      <c r="B15" s="6">
        <v>5.5E-2</v>
      </c>
      <c r="C15" s="1"/>
      <c r="D15" s="1" t="s">
        <v>14</v>
      </c>
      <c r="E15" s="7">
        <f>B7-B18</f>
        <v>280034.72475742118</v>
      </c>
    </row>
    <row r="16" spans="1:5" ht="20" x14ac:dyDescent="0.4">
      <c r="A16" s="1" t="s">
        <v>9</v>
      </c>
      <c r="B16" s="7">
        <f>B6/B15</f>
        <v>454545.45454545453</v>
      </c>
      <c r="C16" s="1"/>
      <c r="D16" s="1" t="s">
        <v>15</v>
      </c>
      <c r="E16" s="10">
        <v>0.08</v>
      </c>
    </row>
    <row r="17" spans="1:5" ht="20" x14ac:dyDescent="0.4">
      <c r="A17" s="1" t="s">
        <v>11</v>
      </c>
      <c r="B17" s="5">
        <f>-PV(B15,5,,B16)</f>
        <v>347788.34265497699</v>
      </c>
      <c r="C17" s="1"/>
      <c r="D17" s="1" t="s">
        <v>16</v>
      </c>
      <c r="E17" s="5">
        <f>FV(E16,5,,-E15)</f>
        <v>411462.88356503908</v>
      </c>
    </row>
    <row r="18" spans="1:5" ht="24.5" x14ac:dyDescent="0.85">
      <c r="A18" s="1" t="s">
        <v>12</v>
      </c>
      <c r="B18" s="9">
        <f>B17*0.92</f>
        <v>319965.27524257882</v>
      </c>
      <c r="C18" s="1"/>
      <c r="D18" s="1" t="s">
        <v>17</v>
      </c>
      <c r="E18" s="10">
        <v>0.06</v>
      </c>
    </row>
    <row r="19" spans="1:5" ht="24.5" x14ac:dyDescent="0.85">
      <c r="A19" s="1"/>
      <c r="B19" s="1" t="s">
        <v>10</v>
      </c>
      <c r="C19" s="1"/>
      <c r="D19" s="1" t="s">
        <v>18</v>
      </c>
      <c r="E19" s="9">
        <f>E18*E17</f>
        <v>24687.773013902344</v>
      </c>
    </row>
    <row r="20" spans="1:5" ht="21" x14ac:dyDescent="0.5">
      <c r="B20" s="12"/>
      <c r="C20" s="12"/>
      <c r="D20" s="12"/>
      <c r="E20" s="13"/>
    </row>
    <row r="21" spans="1:5" ht="20" x14ac:dyDescent="0.4">
      <c r="A21" s="11" t="s">
        <v>22</v>
      </c>
    </row>
    <row r="23" spans="1:5" ht="15.5" x14ac:dyDescent="0.35">
      <c r="A23" s="14" t="s">
        <v>26</v>
      </c>
      <c r="B23" s="14"/>
      <c r="C23" s="14"/>
      <c r="D23" s="14"/>
    </row>
    <row r="24" spans="1:5" ht="15.5" x14ac:dyDescent="0.35">
      <c r="A24" s="14" t="s">
        <v>23</v>
      </c>
      <c r="B24" s="14" t="s">
        <v>24</v>
      </c>
      <c r="C24" s="15">
        <f>0.028*(1-0.2)</f>
        <v>2.2400000000000003E-2</v>
      </c>
      <c r="D24" s="14"/>
    </row>
    <row r="25" spans="1:5" ht="15.5" x14ac:dyDescent="0.35">
      <c r="A25" s="14"/>
      <c r="B25" s="14" t="s">
        <v>25</v>
      </c>
      <c r="C25" s="15">
        <f>0.055*(1-0.2)</f>
        <v>4.4000000000000004E-2</v>
      </c>
      <c r="D25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Ringgold</dc:creator>
  <cp:lastModifiedBy>Richard Ringgold</cp:lastModifiedBy>
  <dcterms:created xsi:type="dcterms:W3CDTF">2015-01-10T21:06:06Z</dcterms:created>
  <dcterms:modified xsi:type="dcterms:W3CDTF">2015-01-12T17:54:16Z</dcterms:modified>
</cp:coreProperties>
</file>